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autoCompressPictures="0" defaultThemeVersion="124226"/>
  <bookViews>
    <workbookView xWindow="120" yWindow="-15" windowWidth="20730" windowHeight="11760"/>
  </bookViews>
  <sheets>
    <sheet name="Sheet1" sheetId="1" r:id="rId1"/>
    <sheet name="Sheet2" sheetId="2" r:id="rId2"/>
    <sheet name="Sheet3" sheetId="3" r:id="rId3"/>
  </sheets>
  <calcPr calcId="125725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H45" i="1"/>
  <c r="I51"/>
  <c r="H51"/>
  <c r="C56"/>
  <c r="F51"/>
  <c r="E51"/>
  <c r="D51"/>
  <c r="C51"/>
  <c r="I50"/>
  <c r="H50"/>
  <c r="I49"/>
  <c r="H49"/>
  <c r="I48"/>
  <c r="H48"/>
  <c r="I47"/>
  <c r="H47"/>
  <c r="I46"/>
  <c r="H46"/>
  <c r="I45"/>
  <c r="J40"/>
  <c r="I40"/>
  <c r="H40"/>
  <c r="G40"/>
  <c r="J39"/>
  <c r="I39"/>
  <c r="H39"/>
  <c r="G39"/>
  <c r="J38"/>
  <c r="I38"/>
  <c r="H38"/>
  <c r="G38"/>
  <c r="J37"/>
  <c r="I37"/>
  <c r="H37"/>
  <c r="G37"/>
  <c r="J36"/>
  <c r="I36"/>
  <c r="H36"/>
  <c r="G36"/>
  <c r="J35"/>
  <c r="I35"/>
  <c r="H35"/>
  <c r="G35"/>
  <c r="J34"/>
  <c r="I34"/>
  <c r="H34"/>
  <c r="G34"/>
  <c r="T31"/>
  <c r="S31"/>
  <c r="R31"/>
  <c r="Q31"/>
  <c r="J31"/>
  <c r="I31"/>
  <c r="H31"/>
  <c r="G31"/>
  <c r="T30"/>
  <c r="S30"/>
  <c r="R30"/>
  <c r="Q30"/>
  <c r="J30"/>
  <c r="I30"/>
  <c r="H30"/>
  <c r="G30"/>
  <c r="T29"/>
  <c r="S29"/>
  <c r="R29"/>
  <c r="Q29"/>
  <c r="J29"/>
  <c r="I29"/>
  <c r="H29"/>
  <c r="G29"/>
  <c r="T28"/>
  <c r="S28"/>
  <c r="R28"/>
  <c r="Q28"/>
  <c r="J28"/>
  <c r="I28"/>
  <c r="H28"/>
  <c r="G28"/>
  <c r="T27"/>
  <c r="S27"/>
  <c r="R27"/>
  <c r="Q27"/>
  <c r="J27"/>
  <c r="I27"/>
  <c r="H27"/>
  <c r="G27"/>
  <c r="T26"/>
  <c r="S26"/>
  <c r="R26"/>
  <c r="Q26"/>
  <c r="J26"/>
  <c r="I26"/>
  <c r="H26"/>
  <c r="G26"/>
  <c r="T25"/>
  <c r="S25"/>
  <c r="R25"/>
  <c r="Q25"/>
  <c r="J25"/>
  <c r="I25"/>
  <c r="H25"/>
  <c r="G25"/>
  <c r="T24"/>
  <c r="S24"/>
  <c r="R24"/>
  <c r="Q24"/>
  <c r="J24"/>
  <c r="I24"/>
  <c r="H24"/>
  <c r="G24"/>
  <c r="T23"/>
  <c r="S23"/>
  <c r="R23"/>
  <c r="Q23"/>
  <c r="J23"/>
  <c r="I23"/>
  <c r="H23"/>
  <c r="G23"/>
  <c r="F22"/>
  <c r="O22"/>
  <c r="T22"/>
  <c r="E22"/>
  <c r="N22"/>
  <c r="S22"/>
  <c r="D22"/>
  <c r="M22"/>
  <c r="R22"/>
  <c r="C22"/>
  <c r="L22"/>
  <c r="Q22"/>
  <c r="J22"/>
  <c r="I22"/>
  <c r="H22"/>
  <c r="G22"/>
  <c r="J20"/>
  <c r="I20"/>
  <c r="H20"/>
  <c r="G20"/>
  <c r="T19"/>
  <c r="S19"/>
  <c r="R19"/>
  <c r="Q19"/>
  <c r="J19"/>
  <c r="I19"/>
  <c r="H19"/>
  <c r="G19"/>
  <c r="T18"/>
  <c r="S18"/>
  <c r="R18"/>
  <c r="Q18"/>
  <c r="J18"/>
  <c r="I18"/>
  <c r="H18"/>
  <c r="G18"/>
  <c r="T17"/>
  <c r="S17"/>
  <c r="R17"/>
  <c r="Q17"/>
  <c r="J17"/>
  <c r="I17"/>
  <c r="H17"/>
  <c r="G17"/>
  <c r="T16"/>
  <c r="S16"/>
  <c r="R16"/>
  <c r="Q16"/>
  <c r="J16"/>
  <c r="I16"/>
  <c r="H16"/>
  <c r="G16"/>
  <c r="T15"/>
  <c r="S15"/>
  <c r="R15"/>
  <c r="Q15"/>
  <c r="J15"/>
  <c r="I15"/>
  <c r="H15"/>
  <c r="G15"/>
  <c r="T14"/>
  <c r="S14"/>
  <c r="R14"/>
  <c r="Q14"/>
  <c r="J14"/>
  <c r="I14"/>
  <c r="H14"/>
  <c r="G14"/>
  <c r="T13"/>
  <c r="S13"/>
  <c r="R13"/>
  <c r="Q13"/>
  <c r="J13"/>
  <c r="I13"/>
  <c r="H13"/>
  <c r="G13"/>
  <c r="O12"/>
  <c r="T12"/>
  <c r="N12"/>
  <c r="S12"/>
  <c r="M12"/>
  <c r="R12"/>
  <c r="L12"/>
  <c r="Q12"/>
  <c r="J12"/>
  <c r="I12"/>
  <c r="H12"/>
  <c r="G12"/>
  <c r="J9"/>
  <c r="I9"/>
  <c r="H9"/>
  <c r="G9"/>
  <c r="J8"/>
  <c r="I8"/>
  <c r="H8"/>
  <c r="G8"/>
  <c r="J7"/>
  <c r="I7"/>
  <c r="H7"/>
  <c r="G7"/>
  <c r="J6"/>
  <c r="I6"/>
  <c r="H6"/>
  <c r="G6"/>
  <c r="J5"/>
  <c r="I5"/>
  <c r="H5"/>
  <c r="G5"/>
  <c r="J4"/>
  <c r="I4"/>
  <c r="H4"/>
  <c r="G4"/>
  <c r="F3"/>
  <c r="J3"/>
  <c r="D3"/>
  <c r="I3"/>
  <c r="H3"/>
  <c r="G3"/>
</calcChain>
</file>

<file path=xl/sharedStrings.xml><?xml version="1.0" encoding="utf-8"?>
<sst xmlns="http://schemas.openxmlformats.org/spreadsheetml/2006/main" count="46" uniqueCount="32">
  <si>
    <t>Labor Force by Education attainment</t>
  </si>
  <si>
    <t>up to Primary School</t>
  </si>
  <si>
    <t>Junior High School</t>
  </si>
  <si>
    <t>Senior High School - General</t>
  </si>
  <si>
    <t>Senior High School - Vocational</t>
  </si>
  <si>
    <t>Diploma I/II/III Academy</t>
  </si>
  <si>
    <t>University</t>
  </si>
  <si>
    <t>Activity</t>
  </si>
  <si>
    <t>Employed by Occupation</t>
  </si>
  <si>
    <t>Professional, Technical and Related Workers</t>
  </si>
  <si>
    <t>Administrative and Managerial Workers</t>
  </si>
  <si>
    <t>Clerical amnd Related Workers</t>
  </si>
  <si>
    <t>Sales Workers</t>
  </si>
  <si>
    <t>Services Workers</t>
  </si>
  <si>
    <t>Agriculture, Animal Husbandry, Forestry Workers, Fishermen and Hunters</t>
  </si>
  <si>
    <t>Production and Related Workers, Transport Equipment Operators and Laborers</t>
  </si>
  <si>
    <t>Others</t>
  </si>
  <si>
    <t>Employed by Industry</t>
  </si>
  <si>
    <t>Agriculture, Forestry, Hunting and Fishery</t>
  </si>
  <si>
    <t>Mining and Quarrying</t>
  </si>
  <si>
    <t>Manufacturing Industry</t>
  </si>
  <si>
    <t>Electricity, Gas, and Water</t>
  </si>
  <si>
    <t>Construction</t>
  </si>
  <si>
    <t>Wholeshale Trade, Retail Trade, Restaurant and Hotels</t>
  </si>
  <si>
    <t>Transportation, Storage, and Communication</t>
  </si>
  <si>
    <t>Financing, Insurance, Real Estate and Business Services</t>
  </si>
  <si>
    <t>Community, Social, and Personal Services</t>
  </si>
  <si>
    <t>Demand</t>
  </si>
  <si>
    <t>S/S</t>
  </si>
  <si>
    <t>Employed by Education attainment</t>
  </si>
  <si>
    <t>Labor Force</t>
  </si>
  <si>
    <t>Supply</t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</si>
</sst>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164" formatCode="0.000%"/>
    <numFmt numFmtId="165" formatCode="_(* #,##0.00_);_(* \(#,##0.00\);_(* &quot;-&quot;_);_(@_)"/>
    <numFmt numFmtId="166" formatCode="_(* #,##0.0000_);_(* \(#,##0.0000\);_(* &quot;-&quot;_);_(@_)"/>
  </numFmts>
  <fonts count="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charset val="1"/>
      <scheme val="minor"/>
    </font>
    <font>
      <sz val="10"/>
      <color indexed="8"/>
      <name val="Arial"/>
      <family val="2"/>
    </font>
    <font>
      <sz val="8"/>
      <name val="Verdana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0" fillId="2" borderId="0" xfId="0" applyFill="1" applyBorder="1"/>
    <xf numFmtId="41" fontId="0" fillId="2" borderId="0" xfId="1" applyFont="1" applyFill="1" applyBorder="1"/>
    <xf numFmtId="0" fontId="3" fillId="3" borderId="0" xfId="0" applyFont="1" applyFill="1" applyBorder="1" applyAlignment="1">
      <alignment horizontal="left" indent="1"/>
    </xf>
    <xf numFmtId="41" fontId="3" fillId="3" borderId="0" xfId="1" applyFont="1" applyFill="1" applyBorder="1"/>
    <xf numFmtId="41" fontId="0" fillId="0" borderId="0" xfId="0" applyNumberFormat="1"/>
    <xf numFmtId="164" fontId="0" fillId="0" borderId="0" xfId="0" applyNumberFormat="1"/>
    <xf numFmtId="164" fontId="0" fillId="0" borderId="0" xfId="2" applyNumberFormat="1" applyFont="1"/>
    <xf numFmtId="0" fontId="0" fillId="0" borderId="0" xfId="0" applyAlignment="1">
      <alignment horizontal="center"/>
    </xf>
    <xf numFmtId="41" fontId="0" fillId="0" borderId="0" xfId="1" applyFont="1"/>
    <xf numFmtId="41" fontId="4" fillId="0" borderId="0" xfId="0" applyNumberFormat="1" applyFont="1"/>
    <xf numFmtId="165" fontId="0" fillId="0" borderId="0" xfId="0" applyNumberFormat="1"/>
    <xf numFmtId="3" fontId="5" fillId="3" borderId="0" xfId="0" applyNumberFormat="1" applyFont="1" applyFill="1" applyBorder="1" applyAlignment="1">
      <alignment horizontal="right" wrapText="1"/>
    </xf>
    <xf numFmtId="166" fontId="0" fillId="0" borderId="0" xfId="0" applyNumberFormat="1"/>
    <xf numFmtId="0" fontId="2" fillId="4" borderId="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3">
    <cellStyle name="Comma [0]" xfId="1" builtinId="6"/>
    <cellStyle name="Normal" xfId="0" builtinId="0"/>
    <cellStyle name="Percent" xfId="2" builtinId="5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:X56"/>
  <sheetViews>
    <sheetView tabSelected="1" zoomScaleNormal="100" workbookViewId="0">
      <pane xSplit="2" ySplit="2" topLeftCell="C3" activePane="bottomRight" state="frozenSplit"/>
      <selection pane="topRight" activeCell="C1" sqref="C1"/>
      <selection pane="bottomLeft" activeCell="A3" sqref="A3"/>
      <selection pane="bottomRight" activeCell="A23" sqref="A23"/>
    </sheetView>
  </sheetViews>
  <sheetFormatPr defaultColWidth="8.85546875" defaultRowHeight="15"/>
  <cols>
    <col min="1" max="2" width="20.7109375" customWidth="1"/>
    <col min="3" max="10" width="15.7109375" customWidth="1"/>
    <col min="12" max="15" width="15.7109375" customWidth="1"/>
    <col min="17" max="20" width="15.7109375" customWidth="1"/>
  </cols>
  <sheetData>
    <row r="1" spans="1:24">
      <c r="A1" s="14" t="s">
        <v>7</v>
      </c>
      <c r="C1" s="8">
        <v>2009</v>
      </c>
      <c r="D1" s="8">
        <v>2010</v>
      </c>
      <c r="E1" s="8">
        <v>2011</v>
      </c>
      <c r="F1" s="8">
        <v>2012</v>
      </c>
      <c r="L1" s="8" t="s">
        <v>27</v>
      </c>
      <c r="Q1" t="s">
        <v>28</v>
      </c>
    </row>
    <row r="2" spans="1:24" ht="15.75" thickBot="1">
      <c r="A2" s="15"/>
      <c r="L2">
        <v>2009</v>
      </c>
      <c r="M2">
        <v>2010</v>
      </c>
      <c r="N2">
        <v>2011</v>
      </c>
      <c r="O2">
        <v>2012</v>
      </c>
      <c r="Q2" s="8">
        <v>2009</v>
      </c>
      <c r="R2" s="8">
        <v>2010</v>
      </c>
      <c r="S2" s="8">
        <v>2011</v>
      </c>
      <c r="T2" s="8">
        <v>2012</v>
      </c>
    </row>
    <row r="3" spans="1:24">
      <c r="A3" s="1" t="s">
        <v>0</v>
      </c>
      <c r="C3" s="2">
        <v>113833280</v>
      </c>
      <c r="D3" s="2">
        <f>SUM(D4:D9)</f>
        <v>116527546</v>
      </c>
      <c r="E3" s="2">
        <v>117370485</v>
      </c>
      <c r="F3" s="2">
        <f>SUM(F4:F9)</f>
        <v>110808154</v>
      </c>
      <c r="G3" s="6">
        <f>AVERAGE(H3:J3)</f>
        <v>-8.3363033530821189E-3</v>
      </c>
      <c r="H3" s="6">
        <f t="shared" ref="H3:J9" si="0">(D3-C3)/C3</f>
        <v>2.3668526462559982E-2</v>
      </c>
      <c r="I3" s="6">
        <f t="shared" si="0"/>
        <v>7.2338174872403132E-3</v>
      </c>
      <c r="J3" s="6">
        <f t="shared" si="0"/>
        <v>-5.5911254009046653E-2</v>
      </c>
    </row>
    <row r="4" spans="1:24">
      <c r="A4" s="3" t="s">
        <v>1</v>
      </c>
      <c r="C4" s="4">
        <v>57376393</v>
      </c>
      <c r="D4" s="4">
        <v>56673534</v>
      </c>
      <c r="E4" s="4">
        <v>56174020</v>
      </c>
      <c r="F4" s="4">
        <v>53878204</v>
      </c>
      <c r="G4" s="6">
        <f t="shared" ref="G4:G9" si="1">AVERAGE(H4:J4)</f>
        <v>-2.0644521612874955E-2</v>
      </c>
      <c r="H4" s="6">
        <f t="shared" si="0"/>
        <v>-1.2249968379852668E-2</v>
      </c>
      <c r="I4" s="6">
        <f t="shared" si="0"/>
        <v>-8.8138848020312272E-3</v>
      </c>
      <c r="J4" s="6">
        <f t="shared" si="0"/>
        <v>-4.0869711656740963E-2</v>
      </c>
    </row>
    <row r="5" spans="1:24">
      <c r="A5" s="3" t="s">
        <v>2</v>
      </c>
      <c r="C5" s="4">
        <v>21161650</v>
      </c>
      <c r="D5" s="4">
        <v>22296040</v>
      </c>
      <c r="E5" s="4">
        <v>22587360</v>
      </c>
      <c r="F5" s="4">
        <v>20222911</v>
      </c>
      <c r="G5" s="6">
        <f t="shared" si="1"/>
        <v>-1.2669417738866049E-2</v>
      </c>
      <c r="H5" s="6">
        <f t="shared" si="0"/>
        <v>5.3605933374760474E-2</v>
      </c>
      <c r="I5" s="6">
        <f t="shared" si="0"/>
        <v>1.3065997369936544E-2</v>
      </c>
      <c r="J5" s="6">
        <f t="shared" si="0"/>
        <v>-0.10468018396129516</v>
      </c>
    </row>
    <row r="6" spans="1:24">
      <c r="A6" s="3" t="s">
        <v>3</v>
      </c>
      <c r="C6" s="4">
        <v>17054375</v>
      </c>
      <c r="D6" s="4">
        <v>18063408</v>
      </c>
      <c r="E6" s="4">
        <v>19164093</v>
      </c>
      <c r="F6" s="4">
        <v>17248237</v>
      </c>
      <c r="G6" s="6">
        <f t="shared" si="1"/>
        <v>6.709675233765834E-3</v>
      </c>
      <c r="H6" s="6">
        <f t="shared" si="0"/>
        <v>5.9165639315424928E-2</v>
      </c>
      <c r="I6" s="6">
        <f t="shared" si="0"/>
        <v>6.0934514682943551E-2</v>
      </c>
      <c r="J6" s="6">
        <f t="shared" si="0"/>
        <v>-9.9971128297070985E-2</v>
      </c>
      <c r="L6" s="9"/>
      <c r="M6" s="9"/>
      <c r="N6" s="9"/>
      <c r="O6" s="9"/>
    </row>
    <row r="7" spans="1:24">
      <c r="A7" s="3" t="s">
        <v>4</v>
      </c>
      <c r="C7" s="4">
        <v>9647924</v>
      </c>
      <c r="D7" s="4">
        <v>10071305</v>
      </c>
      <c r="E7" s="4">
        <v>9884378</v>
      </c>
      <c r="F7" s="4">
        <v>9503868</v>
      </c>
      <c r="G7" s="6">
        <f t="shared" si="1"/>
        <v>-4.391111892425993E-3</v>
      </c>
      <c r="H7" s="6">
        <f t="shared" si="0"/>
        <v>4.3883119311470528E-2</v>
      </c>
      <c r="I7" s="6">
        <f t="shared" si="0"/>
        <v>-1.8560355385920692E-2</v>
      </c>
      <c r="J7" s="6">
        <f t="shared" si="0"/>
        <v>-3.8496099602827814E-2</v>
      </c>
      <c r="L7" s="9"/>
      <c r="M7" s="9"/>
      <c r="N7" s="9"/>
      <c r="O7" s="9"/>
    </row>
    <row r="8" spans="1:24">
      <c r="A8" s="3" t="s">
        <v>5</v>
      </c>
      <c r="C8" s="4">
        <v>3229916</v>
      </c>
      <c r="D8" s="4">
        <v>3466949</v>
      </c>
      <c r="E8" s="4">
        <v>3418203</v>
      </c>
      <c r="F8" s="4">
        <v>2973663</v>
      </c>
      <c r="G8" s="6">
        <f t="shared" si="1"/>
        <v>-2.3574750890833857E-2</v>
      </c>
      <c r="H8" s="6">
        <f t="shared" si="0"/>
        <v>7.3386738230963283E-2</v>
      </c>
      <c r="I8" s="6">
        <f t="shared" si="0"/>
        <v>-1.4060201058625321E-2</v>
      </c>
      <c r="J8" s="6">
        <f t="shared" si="0"/>
        <v>-0.13005078984483953</v>
      </c>
      <c r="L8" s="9"/>
      <c r="M8" s="9"/>
      <c r="N8" s="9"/>
      <c r="O8" s="9"/>
    </row>
    <row r="9" spans="1:24">
      <c r="A9" s="3" t="s">
        <v>6</v>
      </c>
      <c r="C9" s="4">
        <v>5363022</v>
      </c>
      <c r="D9" s="4">
        <v>5956310</v>
      </c>
      <c r="E9" s="4">
        <v>6142431</v>
      </c>
      <c r="F9" s="4">
        <v>6981271</v>
      </c>
      <c r="G9" s="6">
        <f t="shared" si="1"/>
        <v>9.2812737639876797E-2</v>
      </c>
      <c r="H9" s="6">
        <f t="shared" si="0"/>
        <v>0.11062568827798953</v>
      </c>
      <c r="I9" s="6">
        <f t="shared" si="0"/>
        <v>3.1247702016852716E-2</v>
      </c>
      <c r="J9" s="6">
        <f t="shared" si="0"/>
        <v>0.13656482262478814</v>
      </c>
      <c r="L9" s="9"/>
      <c r="M9" s="9"/>
      <c r="N9" s="9"/>
      <c r="O9" s="9"/>
    </row>
    <row r="10" spans="1:24">
      <c r="L10" s="9"/>
      <c r="M10" s="9"/>
      <c r="N10" s="9"/>
      <c r="O10" s="9"/>
    </row>
    <row r="11" spans="1:24">
      <c r="L11" s="9"/>
      <c r="M11" s="9"/>
      <c r="N11" s="9"/>
      <c r="O11" s="9"/>
    </row>
    <row r="12" spans="1:24">
      <c r="A12" s="1" t="s">
        <v>8</v>
      </c>
      <c r="C12" s="2">
        <v>104870663</v>
      </c>
      <c r="D12" s="2">
        <v>108207767</v>
      </c>
      <c r="E12" s="2">
        <v>109670399</v>
      </c>
      <c r="F12" s="2">
        <v>110808154</v>
      </c>
      <c r="G12" s="6">
        <f>AVERAGE(H12:J12)</f>
        <v>1.8570779213581273E-2</v>
      </c>
      <c r="H12" s="7">
        <f>(D12-C12)/C12</f>
        <v>3.182113953069983E-2</v>
      </c>
      <c r="I12" s="7">
        <f t="shared" ref="I12:J20" si="2">(E12-D12)/D12</f>
        <v>1.3516885530037784E-2</v>
      </c>
      <c r="J12" s="7">
        <f t="shared" si="2"/>
        <v>1.0374312580006206E-2</v>
      </c>
      <c r="L12" s="9">
        <f>SUM(L13:L19)</f>
        <v>104670000</v>
      </c>
      <c r="M12" s="9">
        <f t="shared" ref="M12:O12" si="3">SUM(M13:M19)</f>
        <v>107090000</v>
      </c>
      <c r="N12" s="9">
        <f>SUM(N13:N19)</f>
        <v>109390000</v>
      </c>
      <c r="O12" s="9">
        <f t="shared" si="3"/>
        <v>111950000</v>
      </c>
      <c r="P12" s="9"/>
      <c r="Q12" s="5">
        <f>C12-L12</f>
        <v>200663</v>
      </c>
      <c r="R12" s="5">
        <f t="shared" ref="R12:T19" si="4">D12-M12</f>
        <v>1117767</v>
      </c>
      <c r="S12" s="5">
        <f t="shared" si="4"/>
        <v>280399</v>
      </c>
      <c r="T12" s="10">
        <f t="shared" si="4"/>
        <v>-1141846</v>
      </c>
      <c r="U12" s="5"/>
      <c r="V12" s="5"/>
      <c r="W12" s="5"/>
      <c r="X12" s="5"/>
    </row>
    <row r="13" spans="1:24">
      <c r="A13" s="3" t="s">
        <v>9</v>
      </c>
      <c r="C13" s="4">
        <v>5914874</v>
      </c>
      <c r="D13" s="4">
        <v>7632752</v>
      </c>
      <c r="E13" s="4">
        <v>7102987</v>
      </c>
      <c r="F13" s="4">
        <v>6971698</v>
      </c>
      <c r="G13" s="6">
        <f t="shared" ref="G13:G20" si="5">AVERAGE(H13:J13)</f>
        <v>6.7514376075185553E-2</v>
      </c>
      <c r="H13" s="7">
        <f>(D13-C13)/C13</f>
        <v>0.29043357474732345</v>
      </c>
      <c r="I13" s="7">
        <f t="shared" si="2"/>
        <v>-6.940681421327459E-2</v>
      </c>
      <c r="J13" s="7">
        <f t="shared" si="2"/>
        <v>-1.8483632308492186E-2</v>
      </c>
      <c r="L13" s="9">
        <v>2440000</v>
      </c>
      <c r="M13" s="9">
        <v>2500000</v>
      </c>
      <c r="N13" s="9">
        <v>2590000</v>
      </c>
      <c r="O13" s="9">
        <v>2660000</v>
      </c>
      <c r="Q13" s="5">
        <f>C13-L13</f>
        <v>3474874</v>
      </c>
      <c r="R13" s="5">
        <f t="shared" si="4"/>
        <v>5132752</v>
      </c>
      <c r="S13" s="5">
        <f t="shared" si="4"/>
        <v>4512987</v>
      </c>
      <c r="T13" s="5">
        <f t="shared" si="4"/>
        <v>4311698</v>
      </c>
      <c r="U13" s="5"/>
      <c r="V13" s="5"/>
      <c r="W13" s="5"/>
      <c r="X13" s="5"/>
    </row>
    <row r="14" spans="1:24">
      <c r="A14" s="3" t="s">
        <v>10</v>
      </c>
      <c r="C14" s="4">
        <v>1573200</v>
      </c>
      <c r="D14" s="4">
        <v>1657253</v>
      </c>
      <c r="E14" s="4">
        <v>1117093</v>
      </c>
      <c r="F14" s="4">
        <v>1010199</v>
      </c>
      <c r="G14" s="6">
        <f>AVERAGE(H14:J14)</f>
        <v>-0.12273278305028958</v>
      </c>
      <c r="H14" s="7">
        <f t="shared" ref="H14:H20" si="6">(D14-C14)/C14</f>
        <v>5.3428044749555044E-2</v>
      </c>
      <c r="I14" s="7">
        <f>(E14-D14)/D14</f>
        <v>-0.32593695712121201</v>
      </c>
      <c r="J14" s="7">
        <f t="shared" si="2"/>
        <v>-9.5689436779211753E-2</v>
      </c>
      <c r="L14" s="9">
        <v>3490000</v>
      </c>
      <c r="M14" s="9">
        <v>3580000</v>
      </c>
      <c r="N14" s="9">
        <v>3680000</v>
      </c>
      <c r="O14" s="9">
        <v>3790000</v>
      </c>
      <c r="Q14" s="10">
        <f t="shared" ref="Q14:Q19" si="7">C14-L14</f>
        <v>-1916800</v>
      </c>
      <c r="R14" s="10">
        <f t="shared" si="4"/>
        <v>-1922747</v>
      </c>
      <c r="S14" s="10">
        <f t="shared" si="4"/>
        <v>-2562907</v>
      </c>
      <c r="T14" s="10">
        <f t="shared" si="4"/>
        <v>-2779801</v>
      </c>
      <c r="U14" s="5"/>
      <c r="V14" s="5"/>
      <c r="W14" s="5"/>
      <c r="X14" s="5"/>
    </row>
    <row r="15" spans="1:24">
      <c r="A15" s="3" t="s">
        <v>11</v>
      </c>
      <c r="C15" s="4">
        <v>3861459</v>
      </c>
      <c r="D15" s="4">
        <v>4941688</v>
      </c>
      <c r="E15" s="4">
        <v>5778152</v>
      </c>
      <c r="F15" s="4">
        <v>5761813</v>
      </c>
      <c r="G15" s="6">
        <f t="shared" si="5"/>
        <v>0.14872849044265038</v>
      </c>
      <c r="H15" s="7">
        <f t="shared" si="6"/>
        <v>0.27974633422237555</v>
      </c>
      <c r="I15" s="7">
        <f t="shared" si="2"/>
        <v>0.16926685780243511</v>
      </c>
      <c r="J15" s="7">
        <f t="shared" si="2"/>
        <v>-2.8277206968594804E-3</v>
      </c>
      <c r="L15" s="9">
        <v>1990000</v>
      </c>
      <c r="M15" s="9">
        <v>2060000</v>
      </c>
      <c r="N15" s="9">
        <v>2130000</v>
      </c>
      <c r="O15" s="9">
        <v>2200000</v>
      </c>
      <c r="Q15" s="5">
        <f t="shared" si="7"/>
        <v>1871459</v>
      </c>
      <c r="R15" s="5">
        <f t="shared" si="4"/>
        <v>2881688</v>
      </c>
      <c r="S15" s="5">
        <f t="shared" si="4"/>
        <v>3648152</v>
      </c>
      <c r="T15" s="5">
        <f t="shared" si="4"/>
        <v>3561813</v>
      </c>
      <c r="U15" s="5"/>
      <c r="V15" s="5"/>
      <c r="W15" s="5"/>
      <c r="X15" s="5"/>
    </row>
    <row r="16" spans="1:24">
      <c r="A16" s="3" t="s">
        <v>12</v>
      </c>
      <c r="C16" s="4">
        <v>15757639</v>
      </c>
      <c r="D16" s="4">
        <v>16100712</v>
      </c>
      <c r="E16" s="4">
        <v>20344825</v>
      </c>
      <c r="F16" s="4">
        <v>20020762</v>
      </c>
      <c r="G16" s="6">
        <f t="shared" si="5"/>
        <v>8.9813725499854835E-2</v>
      </c>
      <c r="H16" s="7">
        <f t="shared" si="6"/>
        <v>2.1771853004120732E-2</v>
      </c>
      <c r="I16" s="7">
        <f t="shared" si="2"/>
        <v>0.26359784585923901</v>
      </c>
      <c r="J16" s="7">
        <f t="shared" si="2"/>
        <v>-1.5928522363795217E-2</v>
      </c>
      <c r="L16" s="9">
        <v>4450000</v>
      </c>
      <c r="M16" s="9">
        <v>4600000</v>
      </c>
      <c r="N16" s="9">
        <v>4750000</v>
      </c>
      <c r="O16" s="9">
        <v>4920000</v>
      </c>
      <c r="Q16" s="5">
        <f t="shared" si="7"/>
        <v>11307639</v>
      </c>
      <c r="R16" s="5">
        <f t="shared" si="4"/>
        <v>11500712</v>
      </c>
      <c r="S16" s="5">
        <f t="shared" si="4"/>
        <v>15594825</v>
      </c>
      <c r="T16" s="5">
        <f t="shared" si="4"/>
        <v>15100762</v>
      </c>
      <c r="U16" s="5"/>
      <c r="V16" s="5"/>
      <c r="W16" s="5"/>
      <c r="X16" s="5"/>
    </row>
    <row r="17" spans="1:24">
      <c r="A17" s="3" t="s">
        <v>13</v>
      </c>
      <c r="C17" s="4">
        <v>3662412</v>
      </c>
      <c r="D17" s="4">
        <v>3624013</v>
      </c>
      <c r="E17" s="4">
        <v>6083144</v>
      </c>
      <c r="F17" s="4">
        <v>6378686</v>
      </c>
      <c r="G17" s="6">
        <f t="shared" si="5"/>
        <v>0.23888828690937447</v>
      </c>
      <c r="H17" s="7">
        <f t="shared" si="6"/>
        <v>-1.0484620517844524E-2</v>
      </c>
      <c r="I17" s="7">
        <f t="shared" si="2"/>
        <v>0.67856572258432846</v>
      </c>
      <c r="J17" s="7">
        <f t="shared" si="2"/>
        <v>4.8583758661639442E-2</v>
      </c>
      <c r="L17" s="9">
        <v>19100000</v>
      </c>
      <c r="M17" s="9">
        <v>19680000</v>
      </c>
      <c r="N17" s="9">
        <v>20270000</v>
      </c>
      <c r="O17" s="9">
        <v>20880000</v>
      </c>
      <c r="Q17" s="10">
        <f t="shared" si="7"/>
        <v>-15437588</v>
      </c>
      <c r="R17" s="10">
        <f t="shared" si="4"/>
        <v>-16055987</v>
      </c>
      <c r="S17" s="10">
        <f t="shared" si="4"/>
        <v>-14186856</v>
      </c>
      <c r="T17" s="10">
        <f t="shared" si="4"/>
        <v>-14501314</v>
      </c>
      <c r="U17" s="5"/>
      <c r="V17" s="5"/>
      <c r="W17" s="5"/>
      <c r="X17" s="5"/>
    </row>
    <row r="18" spans="1:24">
      <c r="A18" s="3" t="s">
        <v>14</v>
      </c>
      <c r="C18" s="4">
        <v>35359839</v>
      </c>
      <c r="D18" s="4">
        <v>39702071</v>
      </c>
      <c r="E18" s="4">
        <v>38695257</v>
      </c>
      <c r="F18" s="4">
        <v>38250088</v>
      </c>
      <c r="G18" s="6">
        <f t="shared" si="5"/>
        <v>2.8645840567902384E-2</v>
      </c>
      <c r="H18" s="7">
        <f t="shared" si="6"/>
        <v>0.12280123786762717</v>
      </c>
      <c r="I18" s="7">
        <f t="shared" si="2"/>
        <v>-2.5359231260253402E-2</v>
      </c>
      <c r="J18" s="7">
        <f t="shared" si="2"/>
        <v>-1.1504484903666618E-2</v>
      </c>
      <c r="L18" s="9">
        <v>35930000</v>
      </c>
      <c r="M18" s="9">
        <v>36180000</v>
      </c>
      <c r="N18" s="9">
        <v>36250000</v>
      </c>
      <c r="O18" s="9">
        <v>36420000</v>
      </c>
      <c r="Q18" s="10">
        <f t="shared" si="7"/>
        <v>-570161</v>
      </c>
      <c r="R18" s="5">
        <f t="shared" si="4"/>
        <v>3522071</v>
      </c>
      <c r="S18" s="5">
        <f t="shared" si="4"/>
        <v>2445257</v>
      </c>
      <c r="T18" s="5">
        <f t="shared" si="4"/>
        <v>1830088</v>
      </c>
      <c r="U18" s="5"/>
      <c r="V18" s="5"/>
      <c r="W18" s="5"/>
      <c r="X18" s="5"/>
    </row>
    <row r="19" spans="1:24">
      <c r="A19" s="3" t="s">
        <v>15</v>
      </c>
      <c r="C19" s="4">
        <v>38215442</v>
      </c>
      <c r="D19" s="4">
        <v>33910948</v>
      </c>
      <c r="E19" s="4">
        <v>29930119</v>
      </c>
      <c r="F19" s="4">
        <v>31802401</v>
      </c>
      <c r="G19" s="6">
        <f t="shared" si="5"/>
        <v>-5.5824371759516739E-2</v>
      </c>
      <c r="H19" s="7">
        <f t="shared" si="6"/>
        <v>-0.11263755630511875</v>
      </c>
      <c r="I19" s="7">
        <f t="shared" si="2"/>
        <v>-0.11739067277033954</v>
      </c>
      <c r="J19" s="7">
        <f t="shared" si="2"/>
        <v>6.2555113796908063E-2</v>
      </c>
      <c r="L19" s="9">
        <v>37270000</v>
      </c>
      <c r="M19" s="9">
        <v>38490000</v>
      </c>
      <c r="N19" s="9">
        <v>39720000</v>
      </c>
      <c r="O19" s="9">
        <v>41080000</v>
      </c>
      <c r="Q19" s="5">
        <f t="shared" si="7"/>
        <v>945442</v>
      </c>
      <c r="R19" s="10">
        <f t="shared" si="4"/>
        <v>-4579052</v>
      </c>
      <c r="S19" s="10">
        <f t="shared" si="4"/>
        <v>-9789881</v>
      </c>
      <c r="T19" s="10">
        <f t="shared" si="4"/>
        <v>-9277599</v>
      </c>
      <c r="U19" s="5"/>
      <c r="V19" s="5"/>
      <c r="W19" s="5"/>
      <c r="X19" s="5"/>
    </row>
    <row r="20" spans="1:24">
      <c r="A20" s="3" t="s">
        <v>16</v>
      </c>
      <c r="C20" s="4">
        <v>525798</v>
      </c>
      <c r="D20" s="4">
        <v>638330</v>
      </c>
      <c r="E20" s="4">
        <v>618822</v>
      </c>
      <c r="F20" s="4">
        <v>612507</v>
      </c>
      <c r="G20" s="6">
        <f t="shared" si="5"/>
        <v>5.7751828660591788E-2</v>
      </c>
      <c r="H20" s="7">
        <f t="shared" si="6"/>
        <v>0.21402135420827009</v>
      </c>
      <c r="I20" s="7">
        <f t="shared" si="2"/>
        <v>-3.056099509658014E-2</v>
      </c>
      <c r="J20" s="7">
        <f t="shared" si="2"/>
        <v>-1.0204873129914579E-2</v>
      </c>
      <c r="L20" s="9"/>
      <c r="M20" s="9"/>
      <c r="N20" s="9"/>
      <c r="O20" s="9"/>
    </row>
    <row r="21" spans="1:24">
      <c r="L21" s="9"/>
      <c r="M21" s="9"/>
      <c r="N21" s="9"/>
      <c r="O21" s="9"/>
    </row>
    <row r="22" spans="1:24">
      <c r="A22" s="1" t="s">
        <v>17</v>
      </c>
      <c r="C22" s="2">
        <f t="shared" ref="C22:F22" si="8">SUM(C23:C31)</f>
        <v>104870663</v>
      </c>
      <c r="D22" s="2">
        <f t="shared" si="8"/>
        <v>108207767</v>
      </c>
      <c r="E22" s="2">
        <f t="shared" si="8"/>
        <v>109670399</v>
      </c>
      <c r="F22" s="2">
        <f t="shared" si="8"/>
        <v>110808154</v>
      </c>
      <c r="G22" s="6">
        <f>AVERAGE(H22:J22)</f>
        <v>1.8570779213581273E-2</v>
      </c>
      <c r="H22" s="7">
        <f>(D22-C22)/C22</f>
        <v>3.182113953069983E-2</v>
      </c>
      <c r="I22" s="7">
        <f t="shared" ref="I22:J31" si="9">(E22-D22)/D22</f>
        <v>1.3516885530037784E-2</v>
      </c>
      <c r="J22" s="7">
        <f t="shared" si="9"/>
        <v>1.0374312580006206E-2</v>
      </c>
      <c r="L22" s="9">
        <f>SUM(L23:L31)</f>
        <v>104670000</v>
      </c>
      <c r="M22" s="9">
        <f t="shared" ref="M22" si="10">SUM(M23:M31)</f>
        <v>107090000</v>
      </c>
      <c r="N22" s="9">
        <f>SUM(N23:N31)</f>
        <v>109390000</v>
      </c>
      <c r="O22" s="9">
        <f>SUM(O23:O31)</f>
        <v>111950000</v>
      </c>
      <c r="Q22" s="5">
        <f>C22-L22</f>
        <v>200663</v>
      </c>
      <c r="R22" s="5">
        <f t="shared" ref="R22:T22" si="11">D22-M22</f>
        <v>1117767</v>
      </c>
      <c r="S22" s="5">
        <f t="shared" si="11"/>
        <v>280399</v>
      </c>
      <c r="T22" s="10">
        <f t="shared" si="11"/>
        <v>-1141846</v>
      </c>
    </row>
    <row r="23" spans="1:24">
      <c r="A23" s="3" t="s">
        <v>18</v>
      </c>
      <c r="C23" s="4">
        <v>41611840</v>
      </c>
      <c r="D23" s="4">
        <v>41494941</v>
      </c>
      <c r="E23" s="4">
        <v>39328915</v>
      </c>
      <c r="F23" s="4">
        <v>38882134</v>
      </c>
      <c r="G23" s="6">
        <f t="shared" ref="G23:G30" si="12">AVERAGE(H23:J23)</f>
        <v>-2.2123049517880692E-2</v>
      </c>
      <c r="H23" s="7">
        <f t="shared" ref="H23:H31" si="13">(D23-C23)/C23</f>
        <v>-2.8092725531963978E-3</v>
      </c>
      <c r="I23" s="7">
        <f t="shared" si="9"/>
        <v>-5.2199760929892633E-2</v>
      </c>
      <c r="J23" s="7">
        <f t="shared" si="9"/>
        <v>-1.1360115070553052E-2</v>
      </c>
      <c r="L23" s="9">
        <v>41900000</v>
      </c>
      <c r="M23" s="9">
        <v>42190000</v>
      </c>
      <c r="N23" s="9">
        <v>42270000</v>
      </c>
      <c r="O23" s="9">
        <v>42450000</v>
      </c>
      <c r="Q23" s="10">
        <f>C23-L23</f>
        <v>-288160</v>
      </c>
      <c r="R23" s="10">
        <f t="shared" ref="R23:T31" si="14">D23-M23</f>
        <v>-695059</v>
      </c>
      <c r="S23" s="10">
        <f t="shared" si="14"/>
        <v>-2941085</v>
      </c>
      <c r="T23" s="10">
        <f t="shared" si="14"/>
        <v>-3567866</v>
      </c>
    </row>
    <row r="24" spans="1:24">
      <c r="A24" s="3" t="s">
        <v>19</v>
      </c>
      <c r="C24" s="4">
        <v>1155233</v>
      </c>
      <c r="D24" s="4">
        <v>1254501</v>
      </c>
      <c r="E24" s="4">
        <v>1465376</v>
      </c>
      <c r="F24" s="4">
        <v>1601019</v>
      </c>
      <c r="G24" s="6">
        <f t="shared" si="12"/>
        <v>0.11552967712976674</v>
      </c>
      <c r="H24" s="7">
        <f t="shared" si="13"/>
        <v>8.592898575438894E-2</v>
      </c>
      <c r="I24" s="7">
        <f t="shared" si="9"/>
        <v>0.16809472451596291</v>
      </c>
      <c r="J24" s="7">
        <f t="shared" si="9"/>
        <v>9.2565321118948315E-2</v>
      </c>
      <c r="L24" s="9">
        <v>1020000</v>
      </c>
      <c r="M24" s="9">
        <v>1050000</v>
      </c>
      <c r="N24" s="9">
        <v>1080000</v>
      </c>
      <c r="O24" s="9">
        <v>1110000</v>
      </c>
      <c r="Q24" s="5">
        <f t="shared" ref="Q24:Q31" si="15">C24-L24</f>
        <v>135233</v>
      </c>
      <c r="R24" s="5">
        <f t="shared" si="14"/>
        <v>204501</v>
      </c>
      <c r="S24" s="5">
        <f t="shared" si="14"/>
        <v>385376</v>
      </c>
      <c r="T24" s="5">
        <f t="shared" si="14"/>
        <v>491019</v>
      </c>
    </row>
    <row r="25" spans="1:24">
      <c r="A25" s="3" t="s">
        <v>20</v>
      </c>
      <c r="C25" s="4">
        <v>12839800</v>
      </c>
      <c r="D25" s="4">
        <v>13824251</v>
      </c>
      <c r="E25" s="4">
        <v>14542081</v>
      </c>
      <c r="F25" s="4">
        <v>15367242</v>
      </c>
      <c r="G25" s="6">
        <f t="shared" si="12"/>
        <v>6.1780076422497242E-2</v>
      </c>
      <c r="H25" s="7">
        <f t="shared" si="13"/>
        <v>7.6671832894593367E-2</v>
      </c>
      <c r="I25" s="7">
        <f t="shared" si="9"/>
        <v>5.1925417152799094E-2</v>
      </c>
      <c r="J25" s="7">
        <f t="shared" si="9"/>
        <v>5.6742979220099243E-2</v>
      </c>
      <c r="L25" s="9">
        <v>12990000</v>
      </c>
      <c r="M25" s="9">
        <v>13520000</v>
      </c>
      <c r="N25" s="9">
        <v>14050000</v>
      </c>
      <c r="O25" s="9">
        <v>14660000</v>
      </c>
      <c r="Q25" s="10">
        <f t="shared" si="15"/>
        <v>-150200</v>
      </c>
      <c r="R25" s="5">
        <f t="shared" si="14"/>
        <v>304251</v>
      </c>
      <c r="S25" s="5">
        <f t="shared" si="14"/>
        <v>492081</v>
      </c>
      <c r="T25" s="5">
        <f t="shared" si="14"/>
        <v>707242</v>
      </c>
    </row>
    <row r="26" spans="1:24">
      <c r="A26" s="3" t="s">
        <v>21</v>
      </c>
      <c r="C26" s="4">
        <v>223054</v>
      </c>
      <c r="D26" s="4">
        <v>234070</v>
      </c>
      <c r="E26" s="4">
        <v>239636</v>
      </c>
      <c r="F26" s="4">
        <v>248927</v>
      </c>
      <c r="G26" s="6">
        <f t="shared" si="12"/>
        <v>3.7312552803479865E-2</v>
      </c>
      <c r="H26" s="7">
        <f t="shared" si="13"/>
        <v>4.9387143920306291E-2</v>
      </c>
      <c r="I26" s="7">
        <f t="shared" si="9"/>
        <v>2.3779211347032939E-2</v>
      </c>
      <c r="J26" s="7">
        <f t="shared" si="9"/>
        <v>3.8771303143100372E-2</v>
      </c>
      <c r="L26" s="9">
        <v>210000</v>
      </c>
      <c r="M26" s="9">
        <v>220000</v>
      </c>
      <c r="N26" s="9">
        <v>230000</v>
      </c>
      <c r="O26" s="9">
        <v>240000</v>
      </c>
      <c r="Q26" s="5">
        <f t="shared" si="15"/>
        <v>13054</v>
      </c>
      <c r="R26" s="5">
        <f t="shared" si="14"/>
        <v>14070</v>
      </c>
      <c r="S26" s="5">
        <f t="shared" si="14"/>
        <v>9636</v>
      </c>
      <c r="T26" s="5">
        <f t="shared" si="14"/>
        <v>8927</v>
      </c>
    </row>
    <row r="27" spans="1:24">
      <c r="A27" s="3" t="s">
        <v>22</v>
      </c>
      <c r="C27" s="4">
        <v>5486817</v>
      </c>
      <c r="D27" s="4">
        <v>5592897</v>
      </c>
      <c r="E27" s="4">
        <v>6339811</v>
      </c>
      <c r="F27" s="4">
        <v>6791662</v>
      </c>
      <c r="G27" s="6">
        <f t="shared" si="12"/>
        <v>7.4717500683287086E-2</v>
      </c>
      <c r="H27" s="7">
        <f t="shared" si="13"/>
        <v>1.9333613641570331E-2</v>
      </c>
      <c r="I27" s="7">
        <f t="shared" si="9"/>
        <v>0.13354688992126978</v>
      </c>
      <c r="J27" s="7">
        <f t="shared" si="9"/>
        <v>7.1271998487021149E-2</v>
      </c>
      <c r="L27" s="9">
        <v>5600000</v>
      </c>
      <c r="M27" s="9">
        <v>5850000</v>
      </c>
      <c r="N27" s="9">
        <v>6110000</v>
      </c>
      <c r="O27" s="9">
        <v>6380000</v>
      </c>
      <c r="Q27" s="10">
        <f t="shared" si="15"/>
        <v>-113183</v>
      </c>
      <c r="R27" s="10">
        <f t="shared" si="14"/>
        <v>-257103</v>
      </c>
      <c r="S27" s="5">
        <f t="shared" si="14"/>
        <v>229811</v>
      </c>
      <c r="T27" s="5">
        <f t="shared" si="14"/>
        <v>411662</v>
      </c>
    </row>
    <row r="28" spans="1:24">
      <c r="A28" s="3" t="s">
        <v>23</v>
      </c>
      <c r="C28" s="4">
        <v>21947823</v>
      </c>
      <c r="D28" s="4">
        <v>22492176</v>
      </c>
      <c r="E28" s="4">
        <v>23396537</v>
      </c>
      <c r="F28" s="4">
        <v>23155798</v>
      </c>
      <c r="G28" s="6">
        <f t="shared" si="12"/>
        <v>1.8240143523774698E-2</v>
      </c>
      <c r="H28" s="7">
        <f t="shared" si="13"/>
        <v>2.4802140968605405E-2</v>
      </c>
      <c r="I28" s="7">
        <f t="shared" si="9"/>
        <v>4.0207803815869129E-2</v>
      </c>
      <c r="J28" s="7">
        <f t="shared" si="9"/>
        <v>-1.0289514213150433E-2</v>
      </c>
      <c r="L28" s="9">
        <v>21840000</v>
      </c>
      <c r="M28" s="9">
        <v>22500000</v>
      </c>
      <c r="N28" s="9">
        <v>23160000</v>
      </c>
      <c r="O28" s="9">
        <v>23840000</v>
      </c>
      <c r="Q28" s="5">
        <f t="shared" si="15"/>
        <v>107823</v>
      </c>
      <c r="R28" s="10">
        <f t="shared" si="14"/>
        <v>-7824</v>
      </c>
      <c r="S28" s="5">
        <f t="shared" si="14"/>
        <v>236537</v>
      </c>
      <c r="T28" s="10">
        <f t="shared" si="14"/>
        <v>-684202</v>
      </c>
    </row>
    <row r="29" spans="1:24">
      <c r="A29" s="3" t="s">
        <v>24</v>
      </c>
      <c r="C29" s="4">
        <v>6117985</v>
      </c>
      <c r="D29" s="4">
        <v>5619022</v>
      </c>
      <c r="E29" s="4">
        <v>5078822</v>
      </c>
      <c r="F29" s="4">
        <v>4998260</v>
      </c>
      <c r="G29" s="6">
        <f t="shared" si="12"/>
        <v>-6.4518940192962712E-2</v>
      </c>
      <c r="H29" s="7">
        <f t="shared" si="13"/>
        <v>-8.1556754388904196E-2</v>
      </c>
      <c r="I29" s="7">
        <f t="shared" si="9"/>
        <v>-9.6137726458447745E-2</v>
      </c>
      <c r="J29" s="7">
        <f t="shared" si="9"/>
        <v>-1.5862339731536172E-2</v>
      </c>
      <c r="L29" s="9">
        <v>6570000</v>
      </c>
      <c r="M29" s="9">
        <v>6860000</v>
      </c>
      <c r="N29" s="9">
        <v>7160000</v>
      </c>
      <c r="O29" s="9">
        <v>7470000</v>
      </c>
      <c r="Q29" s="10">
        <f t="shared" si="15"/>
        <v>-452015</v>
      </c>
      <c r="R29" s="10">
        <f t="shared" si="14"/>
        <v>-1240978</v>
      </c>
      <c r="S29" s="10">
        <f t="shared" si="14"/>
        <v>-2081178</v>
      </c>
      <c r="T29" s="10">
        <f t="shared" si="14"/>
        <v>-2471740</v>
      </c>
    </row>
    <row r="30" spans="1:24">
      <c r="A30" s="3" t="s">
        <v>25</v>
      </c>
      <c r="C30" s="4">
        <v>1486596</v>
      </c>
      <c r="D30" s="4">
        <v>1739486</v>
      </c>
      <c r="E30" s="4">
        <v>2633362</v>
      </c>
      <c r="F30" s="4">
        <v>2662216</v>
      </c>
      <c r="G30" s="6">
        <f t="shared" si="12"/>
        <v>0.23164806724053888</v>
      </c>
      <c r="H30" s="7">
        <f t="shared" si="13"/>
        <v>0.17011346727691989</v>
      </c>
      <c r="I30" s="7">
        <f t="shared" si="9"/>
        <v>0.51387363853460155</v>
      </c>
      <c r="J30" s="7">
        <f t="shared" si="9"/>
        <v>1.0957095910095156E-2</v>
      </c>
      <c r="L30" s="9">
        <v>1500000</v>
      </c>
      <c r="M30" s="9">
        <v>1560000</v>
      </c>
      <c r="N30" s="9">
        <v>1630000</v>
      </c>
      <c r="O30" s="9">
        <v>1710000</v>
      </c>
      <c r="Q30" s="10">
        <f t="shared" si="15"/>
        <v>-13404</v>
      </c>
      <c r="R30" s="5">
        <f t="shared" si="14"/>
        <v>179486</v>
      </c>
      <c r="S30" s="5">
        <f t="shared" si="14"/>
        <v>1003362</v>
      </c>
      <c r="T30" s="5">
        <f t="shared" si="14"/>
        <v>952216</v>
      </c>
    </row>
    <row r="31" spans="1:24">
      <c r="A31" s="3" t="s">
        <v>26</v>
      </c>
      <c r="C31" s="4">
        <v>14001515</v>
      </c>
      <c r="D31" s="4">
        <v>15956423</v>
      </c>
      <c r="E31" s="4">
        <v>16645859</v>
      </c>
      <c r="F31" s="4">
        <v>17100896</v>
      </c>
      <c r="G31" s="6">
        <f>AVERAGE(H31:J31)</f>
        <v>7.0054984392267317E-2</v>
      </c>
      <c r="H31" s="7">
        <f t="shared" si="13"/>
        <v>0.13962117670837762</v>
      </c>
      <c r="I31" s="7">
        <f t="shared" si="9"/>
        <v>4.3207428130978977E-2</v>
      </c>
      <c r="J31" s="7">
        <f t="shared" si="9"/>
        <v>2.7336348337445367E-2</v>
      </c>
      <c r="L31" s="9">
        <v>13040000</v>
      </c>
      <c r="M31" s="9">
        <v>13340000</v>
      </c>
      <c r="N31" s="9">
        <v>13700000</v>
      </c>
      <c r="O31" s="9">
        <v>14090000</v>
      </c>
      <c r="Q31" s="5">
        <f t="shared" si="15"/>
        <v>961515</v>
      </c>
      <c r="R31" s="5">
        <f t="shared" si="14"/>
        <v>2616423</v>
      </c>
      <c r="S31" s="5">
        <f t="shared" si="14"/>
        <v>2945859</v>
      </c>
      <c r="T31" s="5">
        <f t="shared" si="14"/>
        <v>3010896</v>
      </c>
    </row>
    <row r="32" spans="1:24">
      <c r="A32" s="3" t="s">
        <v>16</v>
      </c>
      <c r="L32" s="9"/>
      <c r="M32" s="9"/>
      <c r="N32" s="9"/>
      <c r="O32" s="9"/>
    </row>
    <row r="34" spans="1:10">
      <c r="A34" s="1" t="s">
        <v>29</v>
      </c>
      <c r="C34" s="12">
        <v>104870663</v>
      </c>
      <c r="D34" s="12">
        <v>108207767</v>
      </c>
      <c r="E34" s="12">
        <v>109670399</v>
      </c>
      <c r="F34" s="12">
        <v>110808154</v>
      </c>
      <c r="G34" s="6">
        <f>AVERAGE(H34:J34)</f>
        <v>1.8570779213581273E-2</v>
      </c>
      <c r="H34" s="7">
        <f>(D34-C34)/C34</f>
        <v>3.182113953069983E-2</v>
      </c>
      <c r="I34" s="7">
        <f t="shared" ref="I34:J40" si="16">(E34-D34)/D34</f>
        <v>1.3516885530037784E-2</v>
      </c>
      <c r="J34" s="7">
        <f t="shared" si="16"/>
        <v>1.0374312580006206E-2</v>
      </c>
    </row>
    <row r="35" spans="1:10">
      <c r="A35" s="3" t="s">
        <v>1</v>
      </c>
      <c r="C35" s="12">
        <v>55206821</v>
      </c>
      <c r="D35" s="12">
        <v>54512869</v>
      </c>
      <c r="E35" s="12">
        <v>54176665</v>
      </c>
      <c r="F35" s="12">
        <v>53878204</v>
      </c>
      <c r="G35" s="6">
        <f t="shared" ref="G35:G40" si="17">AVERAGE(H35:J35)</f>
        <v>-8.0821659050997561E-3</v>
      </c>
      <c r="H35" s="7">
        <f t="shared" ref="H35:H40" si="18">(D35-C35)/C35</f>
        <v>-1.2570040937513863E-2</v>
      </c>
      <c r="I35" s="7">
        <f t="shared" si="16"/>
        <v>-6.1674244296333032E-3</v>
      </c>
      <c r="J35" s="7">
        <f t="shared" si="16"/>
        <v>-5.5090323481521057E-3</v>
      </c>
    </row>
    <row r="36" spans="1:10">
      <c r="A36" s="3" t="s">
        <v>2</v>
      </c>
      <c r="C36" s="12">
        <v>19390827</v>
      </c>
      <c r="D36" s="12">
        <v>20634591</v>
      </c>
      <c r="E36" s="12">
        <v>20696605</v>
      </c>
      <c r="F36" s="12">
        <v>20222911</v>
      </c>
      <c r="G36" s="6">
        <f t="shared" si="17"/>
        <v>1.4753231627717486E-2</v>
      </c>
      <c r="H36" s="7">
        <f t="shared" si="18"/>
        <v>6.4141874918485942E-2</v>
      </c>
      <c r="I36" s="7">
        <f t="shared" si="16"/>
        <v>3.0053418553340843E-3</v>
      </c>
      <c r="J36" s="7">
        <f t="shared" si="16"/>
        <v>-2.2887521890667575E-2</v>
      </c>
    </row>
    <row r="37" spans="1:10">
      <c r="A37" s="3" t="s">
        <v>3</v>
      </c>
      <c r="C37" s="12">
        <v>14582130</v>
      </c>
      <c r="D37" s="12">
        <v>15914285</v>
      </c>
      <c r="E37" s="12">
        <v>17121000</v>
      </c>
      <c r="F37" s="12">
        <v>17248237</v>
      </c>
      <c r="G37" s="6">
        <f t="shared" si="17"/>
        <v>5.8204281427442627E-2</v>
      </c>
      <c r="H37" s="7">
        <f t="shared" si="18"/>
        <v>9.1355309546684887E-2</v>
      </c>
      <c r="I37" s="7">
        <f t="shared" si="16"/>
        <v>7.5825901069385152E-2</v>
      </c>
      <c r="J37" s="7">
        <f t="shared" si="16"/>
        <v>7.4316336662578119E-3</v>
      </c>
    </row>
    <row r="38" spans="1:10">
      <c r="A38" s="3" t="s">
        <v>4</v>
      </c>
      <c r="C38" s="12">
        <v>8240698</v>
      </c>
      <c r="D38" s="12">
        <v>8876113</v>
      </c>
      <c r="E38" s="12">
        <v>8852525</v>
      </c>
      <c r="F38" s="12">
        <v>9503868</v>
      </c>
      <c r="G38" s="6">
        <f t="shared" si="17"/>
        <v>4.9342185485967027E-2</v>
      </c>
      <c r="H38" s="7">
        <f t="shared" si="18"/>
        <v>7.7106939242282638E-2</v>
      </c>
      <c r="I38" s="7">
        <f t="shared" si="16"/>
        <v>-2.6574695477626299E-3</v>
      </c>
      <c r="J38" s="7">
        <f t="shared" si="16"/>
        <v>7.3577086763381067E-2</v>
      </c>
    </row>
    <row r="39" spans="1:10">
      <c r="A39" s="3" t="s">
        <v>5</v>
      </c>
      <c r="C39" s="12">
        <v>2788816</v>
      </c>
      <c r="D39" s="12">
        <v>3023727</v>
      </c>
      <c r="E39" s="12">
        <v>3173516</v>
      </c>
      <c r="F39" s="12">
        <v>2973663</v>
      </c>
      <c r="G39" s="6">
        <f t="shared" si="17"/>
        <v>2.3598615820878393E-2</v>
      </c>
      <c r="H39" s="7">
        <f t="shared" si="18"/>
        <v>8.4233237330824259E-2</v>
      </c>
      <c r="I39" s="7">
        <f t="shared" si="16"/>
        <v>4.9537871639866962E-2</v>
      </c>
      <c r="J39" s="7">
        <f t="shared" si="16"/>
        <v>-6.2975261508056046E-2</v>
      </c>
    </row>
    <row r="40" spans="1:10">
      <c r="A40" s="3" t="s">
        <v>6</v>
      </c>
      <c r="C40" s="12">
        <v>4661371</v>
      </c>
      <c r="D40" s="12">
        <v>5246182</v>
      </c>
      <c r="E40" s="12">
        <v>5650088</v>
      </c>
      <c r="F40" s="12">
        <v>6981271</v>
      </c>
      <c r="G40" s="6">
        <f t="shared" si="17"/>
        <v>0.14601780652611593</v>
      </c>
      <c r="H40" s="7">
        <f t="shared" si="18"/>
        <v>0.12545901195163398</v>
      </c>
      <c r="I40" s="7">
        <f t="shared" si="16"/>
        <v>7.6990466590751136E-2</v>
      </c>
      <c r="J40" s="7">
        <f t="shared" si="16"/>
        <v>0.23560394103596263</v>
      </c>
    </row>
    <row r="42" spans="1:10">
      <c r="C42" t="s">
        <v>31</v>
      </c>
      <c r="E42" t="s">
        <v>27</v>
      </c>
    </row>
    <row r="43" spans="1:10">
      <c r="C43">
        <v>2013</v>
      </c>
      <c r="D43">
        <v>2014</v>
      </c>
      <c r="E43">
        <v>2013</v>
      </c>
      <c r="F43">
        <v>2014</v>
      </c>
      <c r="H43">
        <v>2013</v>
      </c>
      <c r="I43">
        <v>2014</v>
      </c>
    </row>
    <row r="44" spans="1:10">
      <c r="A44" t="s">
        <v>30</v>
      </c>
    </row>
    <row r="45" spans="1:10">
      <c r="A45" s="3" t="s">
        <v>1</v>
      </c>
      <c r="C45" s="9">
        <v>55380000</v>
      </c>
      <c r="D45" s="9">
        <v>54800000</v>
      </c>
      <c r="E45" s="9">
        <v>53460000</v>
      </c>
      <c r="F45" s="9">
        <v>52920000</v>
      </c>
      <c r="H45" s="5">
        <f>C45-E45</f>
        <v>1920000</v>
      </c>
      <c r="I45" s="5">
        <f>D45-F45</f>
        <v>1880000</v>
      </c>
    </row>
    <row r="46" spans="1:10">
      <c r="A46" s="3" t="s">
        <v>2</v>
      </c>
      <c r="C46" s="9">
        <v>22340000</v>
      </c>
      <c r="D46" s="9">
        <v>22750000</v>
      </c>
      <c r="E46" s="9">
        <v>20700000</v>
      </c>
      <c r="F46" s="9">
        <v>21180000</v>
      </c>
      <c r="H46" s="5">
        <f t="shared" ref="H46:H50" si="19">C46-E46</f>
        <v>1640000</v>
      </c>
      <c r="I46" s="5">
        <f t="shared" ref="I46:I50" si="20">D46-F46</f>
        <v>1570000</v>
      </c>
    </row>
    <row r="47" spans="1:10">
      <c r="A47" s="3" t="s">
        <v>3</v>
      </c>
      <c r="C47" s="9">
        <v>19820000</v>
      </c>
      <c r="D47" s="9">
        <v>20570000</v>
      </c>
      <c r="E47" s="9">
        <v>18040000</v>
      </c>
      <c r="F47" s="9">
        <v>18860000</v>
      </c>
      <c r="H47" s="5">
        <f t="shared" si="19"/>
        <v>1780000</v>
      </c>
      <c r="I47" s="5">
        <f t="shared" si="20"/>
        <v>1710000</v>
      </c>
    </row>
    <row r="48" spans="1:10">
      <c r="A48" s="3" t="s">
        <v>4</v>
      </c>
      <c r="C48" s="9">
        <v>11360000</v>
      </c>
      <c r="D48" s="9">
        <v>12240000</v>
      </c>
      <c r="E48" s="9">
        <v>10340000</v>
      </c>
      <c r="F48" s="9">
        <v>11340000</v>
      </c>
      <c r="H48" s="5">
        <f t="shared" si="19"/>
        <v>1020000</v>
      </c>
      <c r="I48" s="5">
        <f t="shared" si="20"/>
        <v>900000</v>
      </c>
    </row>
    <row r="49" spans="1:9">
      <c r="A49" s="3" t="s">
        <v>5</v>
      </c>
      <c r="C49" s="9">
        <v>3290000</v>
      </c>
      <c r="D49" s="9">
        <v>3400000</v>
      </c>
      <c r="E49" s="9">
        <v>3090000</v>
      </c>
      <c r="F49" s="9">
        <v>3220000</v>
      </c>
      <c r="H49" s="5">
        <f t="shared" si="19"/>
        <v>200000</v>
      </c>
      <c r="I49" s="5">
        <f t="shared" si="20"/>
        <v>180000</v>
      </c>
    </row>
    <row r="50" spans="1:9">
      <c r="A50" s="3" t="s">
        <v>6</v>
      </c>
      <c r="C50" s="9">
        <v>8070000</v>
      </c>
      <c r="D50" s="9">
        <v>9690000</v>
      </c>
      <c r="E50" s="9">
        <v>7660000</v>
      </c>
      <c r="F50" s="9">
        <v>8340000</v>
      </c>
      <c r="H50" s="5">
        <f t="shared" si="19"/>
        <v>410000</v>
      </c>
      <c r="I50" s="5">
        <f t="shared" si="20"/>
        <v>1350000</v>
      </c>
    </row>
    <row r="51" spans="1:9">
      <c r="C51" s="5">
        <f>SUM(C45:C50)</f>
        <v>120260000</v>
      </c>
      <c r="D51" s="5">
        <f>SUM(D45:D50)</f>
        <v>123450000</v>
      </c>
      <c r="E51" s="5">
        <f>SUM(E45:E50)</f>
        <v>113290000</v>
      </c>
      <c r="F51" s="5">
        <f>SUM(F45:F50)</f>
        <v>115860000</v>
      </c>
      <c r="H51" s="5">
        <f>SUM(H45:H50)</f>
        <v>6970000</v>
      </c>
      <c r="I51" s="5">
        <f>SUM(I45:I50)</f>
        <v>7590000</v>
      </c>
    </row>
    <row r="53" spans="1:9">
      <c r="C53" s="11">
        <v>3.67</v>
      </c>
    </row>
    <row r="54" spans="1:9">
      <c r="C54" s="11">
        <v>9.08</v>
      </c>
    </row>
    <row r="55" spans="1:9">
      <c r="C55" s="11">
        <v>23.13</v>
      </c>
    </row>
    <row r="56" spans="1:9">
      <c r="C56" s="13">
        <f>SUM(C53:C55)</f>
        <v>35.879999999999995</v>
      </c>
    </row>
  </sheetData>
  <mergeCells count="1">
    <mergeCell ref="A1:A2"/>
  </mergeCells>
  <phoneticPr fontId="6" type="noConversion"/>
  <pageMargins left="0.7" right="0.7" top="0.75" bottom="0.75" header="0.3" footer="0.3"/>
  <pageSetup paperSize="9" orientation="portrait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"/>
  <sheetViews>
    <sheetView workbookViewId="0"/>
  </sheetViews>
  <sheetFormatPr defaultColWidth="8.85546875" defaultRowHeight="1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"/>
  <sheetViews>
    <sheetView workbookViewId="0"/>
  </sheetViews>
  <sheetFormatPr defaultColWidth="8.85546875" defaultRowHeight="1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2013-05-28T13:35:28Z</dcterms:created>
  <dcterms:modified xsi:type="dcterms:W3CDTF">2013-06-05T13:50:42Z</dcterms:modified>
</cp:coreProperties>
</file>